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>
    <definedName name="_xlnm.Print_Area" localSheetId="0">'лист 1'!$A$1:$E$229</definedName>
  </definedNames>
  <calcPr fullCalcOnLoad="1"/>
</workbook>
</file>

<file path=xl/sharedStrings.xml><?xml version="1.0" encoding="utf-8"?>
<sst xmlns="http://schemas.openxmlformats.org/spreadsheetml/2006/main" count="453" uniqueCount="449">
  <si>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</si>
  <si>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</si>
  <si>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</si>
  <si>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</si>
  <si>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</si>
  <si>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</si>
  <si>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</si>
  <si>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</si>
  <si>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</si>
  <si>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</si>
  <si>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</si>
  <si>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</si>
  <si>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</si>
  <si>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</si>
  <si>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</si>
  <si>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</si>
  <si>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</si>
  <si>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</si>
  <si>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</si>
  <si>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</si>
  <si>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</si>
  <si>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</si>
  <si>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</si>
  <si>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</si>
  <si>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</si>
  <si>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</si>
  <si>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</si>
  <si>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</si>
  <si>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</si>
  <si>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</si>
  <si>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</si>
  <si>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</si>
  <si>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</si>
  <si>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</si>
  <si>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</si>
  <si>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</si>
  <si>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</si>
  <si>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</si>
  <si>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</si>
  <si>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</si>
  <si>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</si>
  <si>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</si>
  <si>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</si>
  <si>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</si>
  <si>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</si>
  <si>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</si>
  <si>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</si>
  <si>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</si>
  <si>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</si>
  <si>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</si>
  <si>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</si>
  <si>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</si>
  <si>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</si>
  <si>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</si>
  <si>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</si>
  <si>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</si>
  <si>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</si>
  <si>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</si>
  <si>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</si>
  <si>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</si>
  <si>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</si>
  <si>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</si>
  <si>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</si>
  <si>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</si>
  <si>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</si>
  <si>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</si>
  <si>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</si>
  <si>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</si>
  <si>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</si>
  <si>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</si>
  <si>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</si>
  <si>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</si>
  <si>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</si>
  <si>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</si>
  <si>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</si>
  <si>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</si>
  <si>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</si>
  <si>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</si>
  <si>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</si>
  <si>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</si>
  <si>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</si>
  <si>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</si>
  <si>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</si>
  <si>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</si>
  <si>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</si>
  <si>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</si>
  <si>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</si>
  <si>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</si>
  <si>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</si>
  <si>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</si>
  <si>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</si>
  <si>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</si>
  <si>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</si>
  <si>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</si>
  <si>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</si>
  <si>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</si>
  <si>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</si>
  <si>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</si>
  <si>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</si>
  <si>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</si>
  <si>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</si>
  <si>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</si>
  <si>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</si>
  <si>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</si>
  <si>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</si>
  <si>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</si>
  <si>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</si>
  <si>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</si>
  <si>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</si>
  <si>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</si>
  <si>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</si>
  <si>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</si>
  <si>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</si>
  <si>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</si>
  <si>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</si>
  <si>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</si>
  <si>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</si>
  <si>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</si>
  <si>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</si>
  <si>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</si>
  <si>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</si>
  <si>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</si>
  <si>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</si>
  <si>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</si>
  <si>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</si>
  <si>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</si>
  <si>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</si>
  <si>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</si>
  <si>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</si>
  <si>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</si>
  <si>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</si>
  <si>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</si>
  <si>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</si>
  <si>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</si>
  <si>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</si>
  <si>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</si>
  <si>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</si>
  <si>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</si>
  <si>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</si>
  <si>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</si>
  <si>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</si>
  <si>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</si>
  <si>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</si>
  <si>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</si>
  <si>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</si>
  <si>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</si>
  <si>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</si>
  <si>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</si>
  <si>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</si>
  <si>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</si>
  <si>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</si>
  <si>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</si>
  <si>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</si>
  <si>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</si>
  <si>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</si>
  <si>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</si>
  <si>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</si>
  <si>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</si>
  <si>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</si>
  <si>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</si>
  <si>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</si>
  <si>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</si>
  <si>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</si>
  <si>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</si>
  <si>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</si>
  <si>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</si>
  <si>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</si>
  <si>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</si>
  <si>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</si>
  <si>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</si>
  <si>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</si>
  <si>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</si>
  <si>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</si>
  <si>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</si>
  <si>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</si>
  <si>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</si>
  <si>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</si>
  <si>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</si>
  <si>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</si>
  <si>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</si>
  <si>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</si>
  <si>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</si>
  <si>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</si>
  <si>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</si>
  <si>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</si>
  <si>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</si>
  <si>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</si>
  <si>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</si>
  <si>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</si>
  <si>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</si>
  <si>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</si>
  <si>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</si>
  <si>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</si>
  <si>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</si>
  <si>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</si>
  <si>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</si>
  <si>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</si>
  <si>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</si>
  <si>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</si>
  <si>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</si>
  <si>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</si>
  <si>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</si>
  <si>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</si>
  <si>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</si>
  <si>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</si>
  <si>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</si>
  <si>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</si>
  <si>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</si>
  <si>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</si>
  <si>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</si>
  <si>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</si>
  <si>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</si>
  <si>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</si>
  <si>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</si>
  <si>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</si>
  <si>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</si>
  <si>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</si>
  <si>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</si>
  <si>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</si>
  <si>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</si>
  <si>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</si>
  <si>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</si>
  <si>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</si>
  <si>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</si>
  <si>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</si>
  <si>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</si>
  <si>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</si>
  <si>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</si>
  <si>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</si>
  <si>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</si>
  <si>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</si>
  <si>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</si>
  <si>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</si>
  <si>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</si>
  <si>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</si>
  <si>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</si>
  <si>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</si>
  <si>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</si>
  <si>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</si>
  <si>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</si>
  <si>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</si>
  <si>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</si>
  <si>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</si>
  <si>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</si>
  <si>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</si>
  <si>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</si>
  <si>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</si>
  <si>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</si>
  <si>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</si>
  <si>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</si>
  <si>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</si>
  <si>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</si>
  <si>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</si>
  <si>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</si>
  <si>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</si>
  <si>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</si>
  <si>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</si>
  <si>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</si>
  <si>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</si>
  <si>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</si>
  <si>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</si>
  <si>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</si>
  <si>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000  2  02  20000  00  0000  150</t>
  </si>
  <si>
    <t>Прочие дотации</t>
  </si>
  <si>
    <t>000  2  02  19999  00  0000  150</t>
  </si>
  <si>
    <t>000  2  02  19999  04  0000  150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</si>
  <si>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</si>
  <si>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</si>
  <si>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</si>
  <si>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</si>
  <si>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</si>
  <si>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</si>
  <si>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</si>
  <si>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</si>
  <si>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</si>
  <si>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</si>
  <si>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</si>
  <si>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</si>
  <si>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</si>
  <si>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</si>
  <si>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</si>
  <si>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</si>
  <si>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</si>
  <si>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</si>
  <si>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</si>
  <si>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</si>
  <si>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</si>
  <si>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</si>
  <si>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</si>
  <si>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</si>
  <si>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</si>
  <si>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</si>
  <si>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</si>
  <si>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</si>
  <si>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</si>
  <si>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</si>
  <si>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</si>
  <si>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</si>
  <si>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</si>
  <si>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</si>
  <si>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000  1  16  01063  01  0000  140</t>
  </si>
  <si>
    <t>000  1  16  01070  01  0000  140</t>
  </si>
  <si>
    <t>000  1  16  01072  01  0000  140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</si>
  <si>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</si>
  <si>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</si>
  <si>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</si>
  <si>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</si>
  <si>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</si>
  <si>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</si>
  <si>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</si>
  <si>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</si>
  <si>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</si>
  <si>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</si>
  <si>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</si>
  <si>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</si>
  <si>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</si>
  <si>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</si>
  <si>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</si>
  <si>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</si>
  <si>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</si>
  <si>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</si>
  <si>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</si>
  <si>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</si>
  <si>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</si>
  <si>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</si>
  <si>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</si>
  <si>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</si>
  <si>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</si>
  <si>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</si>
  <si>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</si>
  <si>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</si>
  <si>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</si>
  <si>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</si>
  <si>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</si>
  <si>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</si>
  <si>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</si>
  <si>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</si>
  <si>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</si>
  <si>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</si>
  <si>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</si>
  <si>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</si>
  <si>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</si>
  <si>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</si>
  <si>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</si>
  <si>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</si>
  <si>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</si>
  <si>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</si>
  <si>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</si>
  <si>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</si>
  <si>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</si>
  <si>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</si>
  <si>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</si>
  <si>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</si>
  <si>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</si>
  <si>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</si>
  <si>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</si>
  <si>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000  1  16  01073  01  0000  140</t>
  </si>
  <si>
    <t>000  1  16  01083  01  0000  140</t>
  </si>
  <si>
    <t>000  1  16  01103  01  0000  140</t>
  </si>
  <si>
    <t>000  1  16  01100  01  0000  140</t>
  </si>
  <si>
    <t>000  1  16  01143  01  0000  140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</si>
  <si>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</si>
  <si>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</si>
  <si>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</si>
  <si>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</si>
  <si>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</si>
  <si>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</si>
  <si>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</si>
  <si>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</si>
  <si>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</si>
  <si>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</si>
  <si>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</si>
  <si>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</si>
  <si>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</si>
  <si>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</si>
  <si>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</si>
  <si>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</si>
  <si>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</si>
  <si>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</si>
  <si>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</si>
  <si>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</si>
  <si>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</si>
  <si>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</si>
  <si>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</si>
  <si>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</si>
  <si>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</si>
  <si>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</si>
  <si>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</si>
  <si>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</si>
  <si>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</si>
  <si>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</si>
  <si>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</si>
  <si>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</si>
  <si>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</si>
  <si>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</si>
  <si>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</si>
  <si>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</si>
  <si>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от государственных и муниципальных унитарных предприятий</t>
  </si>
  <si>
    <t>000  1  11  07000  00  0000  120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</si>
  <si>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</si>
  <si>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</si>
  <si>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Доходы бюджета городского округа Мегион Ханты-Мансийского автономного округа - Югры по кодам классификации доходов бюджетов за 2021 год</t>
  </si>
  <si>
    <t>Исполнено за 2021 год</t>
  </si>
  <si>
    <t>000  1  11  09080  00  0000  120</t>
  </si>
  <si>
    <t>000  1  11  09080  04  0000  120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</si>
  <si>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</si>
  <si>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</si>
  <si>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</si>
  <si>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</si>
  <si>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</si>
  <si>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000  1  01  02080  01  0000  110</t>
  </si>
  <si>
    <t>Государственная пошлина за выдачу разрешения на установку рекламной конструкции</t>
  </si>
  <si>
    <t>000  1  08  07150  01  0000  110</t>
  </si>
  <si>
    <t>000  1  16  01130  01  0000  140</t>
  </si>
  <si>
    <t>000  1  16  01133  01  0000  140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</si>
  <si>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</si>
  <si>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</si>
  <si>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</si>
  <si>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000  1  16  01142  01  0000  140</t>
  </si>
  <si>
    <t>Платежи в целях возмещения убытков, причиненных уклонением от заключения муниципального контракта</t>
  </si>
  <si>
    <t>000  1  16  10060  00  0000  140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</si>
  <si>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</si>
  <si>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000  1  16  10061  04  0000  140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</si>
  <si>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</si>
  <si>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000  1  16  10100  00  0000  140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</si>
  <si>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</si>
  <si>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000  1  16  10100  04  0000  140</t>
  </si>
  <si>
    <t>Инициативные платежи</t>
  </si>
  <si>
    <t>000  1  17  15000  00  0000  150</t>
  </si>
  <si>
    <t xml:space="preserve">Инициативные платежи, зачисляемые в бюджеты городских округов </t>
  </si>
  <si>
    <t>000  1  17  15020  04  0000  150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</si>
  <si>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</si>
  <si>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000  2  02  25555  00  0000  150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</si>
  <si>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</si>
  <si>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000  2  02  25555  04  0000  150</t>
  </si>
  <si>
    <t>Субсидии бюджетам городских округов на поддержку отрасли культуры</t>
  </si>
  <si>
    <t>000  2  02  25519  04  0000  150</t>
  </si>
  <si>
    <t>000  2  02  25519  00  0000  150</t>
  </si>
  <si>
    <t>Субсидии бюджетам на поддержку отрасли культуры</t>
  </si>
  <si>
    <t>Субвенции бюджетам на проведение Всероссийской переписи населения 2020 года</t>
  </si>
  <si>
    <t>000  2  02  35469  00  0000  150</t>
  </si>
  <si>
    <t>Субвенции бюджетам городских округов на проведение Всероссийской переписи населения 2020 года</t>
  </si>
  <si>
    <t>000  2  02  35469  04  0000  150</t>
  </si>
  <si>
    <t>Возврат остатков субвенций на государственную регистрацию актов гражданского состояния из бюджетов городских округов</t>
  </si>
  <si>
    <t>000  2  19  35930  04  0000  150</t>
  </si>
  <si>
    <t xml:space="preserve">             Приложение 1</t>
  </si>
  <si>
    <t xml:space="preserve">                 к решению Думы</t>
  </si>
  <si>
    <t xml:space="preserve">               города Мегиона</t>
  </si>
  <si>
    <t xml:space="preserve">                        от 27.05.2022 №_201_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</si>
</sst>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174" fontId="46" fillId="33" borderId="0" xfId="0" applyNumberFormat="1" applyFont="1" applyFill="1" applyAlignment="1">
      <alignment/>
    </xf>
    <xf numFmtId="0" fontId="46" fillId="33" borderId="10" xfId="0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/>
    </xf>
    <xf numFmtId="17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/>
    </xf>
    <xf numFmtId="0" fontId="4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49" fontId="46" fillId="33" borderId="11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 wrapText="1"/>
    </xf>
    <xf numFmtId="0" fontId="46" fillId="33" borderId="12" xfId="0" applyFont="1" applyFill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13" xfId="0" applyFont="1" applyBorder="1" applyAlignment="1">
      <alignment vertical="top" wrapText="1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9"/>
  <sheetViews>
    <sheetView tabSelected="1" zoomScalePageLayoutView="0" workbookViewId="0" topLeftCell="A1">
      <selection activeCell="K7" sqref="K7"/>
    </sheetView>
  </sheetViews>
  <sheetFormatPr defaultColWidth="9.33203125" defaultRowHeight="11.25"/>
  <cols>
    <col min="1" max="1" width="3.16015625" style="7" customWidth="1"/>
    <col min="2" max="2" width="97.5" style="1" customWidth="1"/>
    <col min="3" max="3" width="36" style="2" customWidth="1"/>
    <col min="4" max="4" width="17.83203125" style="1" customWidth="1"/>
    <col min="5" max="5" width="6.16015625" style="7" customWidth="1"/>
    <col min="6" max="6" width="8" style="7" customWidth="1"/>
    <col min="7" max="13" width="9.33203125" style="7" customWidth="1"/>
    <col min="14" max="16384" width="9.33203125" style="7" customWidth="1"/>
  </cols>
  <sheetData>
    <row r="1" spans="3:4" s="1" customFormat="1" ht="15.75" customHeight="1">
      <c r="C1" s="33" t="s">
        <v>445</v>
      </c>
      <c r="D1" s="33"/>
    </row>
    <row r="2" spans="3:4" s="1" customFormat="1" ht="15.75" customHeight="1">
      <c r="C2" s="33" t="s">
        <v>446</v>
      </c>
      <c r="D2" s="33"/>
    </row>
    <row r="3" spans="3:4" s="1" customFormat="1" ht="15.75" customHeight="1">
      <c r="C3" s="33" t="s">
        <v>447</v>
      </c>
      <c r="D3" s="33"/>
    </row>
    <row r="4" spans="3:4" s="1" customFormat="1" ht="15.75" customHeight="1">
      <c r="C4" s="33" t="s">
        <v>448</v>
      </c>
      <c r="D4" s="33"/>
    </row>
    <row r="5" spans="2:4" s="1" customFormat="1" ht="33" customHeight="1">
      <c r="B5" s="32" t="s">
        <v>401</v>
      </c>
      <c r="C5" s="32"/>
      <c r="D5" s="32"/>
    </row>
    <row r="6" spans="3:4" s="1" customFormat="1" ht="15.75">
      <c r="C6" s="2"/>
      <c r="D6" s="3" t="s">
        <v>124</v>
      </c>
    </row>
    <row r="7" spans="2:4" s="6" customFormat="1" ht="43.5" customHeight="1">
      <c r="B7" s="4" t="s">
        <v>192</v>
      </c>
      <c r="C7" s="5" t="s">
        <v>207</v>
      </c>
      <c r="D7" s="4" t="s">
        <v>402</v>
      </c>
    </row>
    <row r="8" spans="2:4" ht="15.75">
      <c r="B8" s="9" t="s">
        <v>0</v>
      </c>
      <c r="C8" s="10" t="s">
        <v>1</v>
      </c>
      <c r="D8" s="11">
        <f>SUM(D9,D171)</f>
        <v>5470079.100000001</v>
      </c>
    </row>
    <row r="9" spans="2:6" ht="15.75">
      <c r="B9" s="9" t="s">
        <v>2</v>
      </c>
      <c r="C9" s="10" t="s">
        <v>3</v>
      </c>
      <c r="D9" s="11">
        <f>SUM(D10,D17,D27,D43,D54,D61,D79,D87,D98,D115,D166)</f>
        <v>1482203.3</v>
      </c>
      <c r="F9" s="8"/>
    </row>
    <row r="10" spans="2:4" ht="15.75">
      <c r="B10" s="9" t="s">
        <v>4</v>
      </c>
      <c r="C10" s="10" t="s">
        <v>5</v>
      </c>
      <c r="D10" s="11">
        <f>SUM(D11)</f>
        <v>920221.7000000001</v>
      </c>
    </row>
    <row r="11" spans="2:4" ht="18" customHeight="1">
      <c r="B11" s="9" t="s">
        <v>6</v>
      </c>
      <c r="C11" s="10" t="s">
        <v>7</v>
      </c>
      <c r="D11" s="11">
        <f>SUM(D12,D13,D14,D15,D16)</f>
        <v>920221.7000000001</v>
      </c>
    </row>
    <row r="12" spans="2:4" ht="70.5" customHeight="1">
      <c r="B12" s="9" t="s">
        <v>128</v>
      </c>
      <c r="C12" s="10" t="s">
        <v>8</v>
      </c>
      <c r="D12" s="11">
        <v>862763.6</v>
      </c>
    </row>
    <row r="13" spans="2:4" ht="96" customHeight="1">
      <c r="B13" s="9" t="s">
        <v>9</v>
      </c>
      <c r="C13" s="10" t="s">
        <v>10</v>
      </c>
      <c r="D13" s="11">
        <v>992.9</v>
      </c>
    </row>
    <row r="14" spans="2:4" ht="36" customHeight="1">
      <c r="B14" s="9" t="s">
        <v>11</v>
      </c>
      <c r="C14" s="10" t="s">
        <v>12</v>
      </c>
      <c r="D14" s="11">
        <v>3434.1</v>
      </c>
    </row>
    <row r="15" spans="2:4" ht="83.25" customHeight="1">
      <c r="B15" s="9" t="s">
        <v>129</v>
      </c>
      <c r="C15" s="10" t="s">
        <v>13</v>
      </c>
      <c r="D15" s="11">
        <v>400.8</v>
      </c>
    </row>
    <row r="16" spans="2:4" ht="80.25" customHeight="1">
      <c r="B16" s="9" t="s">
        <v>409</v>
      </c>
      <c r="C16" s="10" t="s">
        <v>410</v>
      </c>
      <c r="D16" s="11">
        <v>52630.3</v>
      </c>
    </row>
    <row r="17" spans="2:4" ht="33.75" customHeight="1">
      <c r="B17" s="9" t="s">
        <v>168</v>
      </c>
      <c r="C17" s="10" t="s">
        <v>162</v>
      </c>
      <c r="D17" s="11">
        <f>D18</f>
        <v>14238.9</v>
      </c>
    </row>
    <row r="18" spans="2:4" ht="33.75" customHeight="1">
      <c r="B18" s="9" t="s">
        <v>167</v>
      </c>
      <c r="C18" s="10" t="s">
        <v>161</v>
      </c>
      <c r="D18" s="11">
        <f>SUM(D19,D21,D23,D25)</f>
        <v>14238.9</v>
      </c>
    </row>
    <row r="19" spans="2:4" ht="65.25" customHeight="1">
      <c r="B19" s="9" t="s">
        <v>166</v>
      </c>
      <c r="C19" s="10" t="s">
        <v>160</v>
      </c>
      <c r="D19" s="11">
        <f>SUM(D20)</f>
        <v>6573.5</v>
      </c>
    </row>
    <row r="20" spans="2:4" ht="100.5" customHeight="1">
      <c r="B20" s="9" t="s">
        <v>240</v>
      </c>
      <c r="C20" s="10" t="s">
        <v>236</v>
      </c>
      <c r="D20" s="11">
        <v>6573.5</v>
      </c>
    </row>
    <row r="21" spans="2:4" ht="83.25" customHeight="1">
      <c r="B21" s="9" t="s">
        <v>165</v>
      </c>
      <c r="C21" s="10" t="s">
        <v>159</v>
      </c>
      <c r="D21" s="11">
        <f>SUM(D22)</f>
        <v>46.2</v>
      </c>
    </row>
    <row r="22" spans="2:4" ht="119.25" customHeight="1">
      <c r="B22" s="9" t="s">
        <v>241</v>
      </c>
      <c r="C22" s="10" t="s">
        <v>237</v>
      </c>
      <c r="D22" s="11">
        <v>46.2</v>
      </c>
    </row>
    <row r="23" spans="2:4" ht="69.75" customHeight="1">
      <c r="B23" s="9" t="s">
        <v>164</v>
      </c>
      <c r="C23" s="10" t="s">
        <v>158</v>
      </c>
      <c r="D23" s="11">
        <f>SUM(D24)</f>
        <v>8740.1</v>
      </c>
    </row>
    <row r="24" spans="2:4" ht="96.75" customHeight="1">
      <c r="B24" s="12" t="s">
        <v>242</v>
      </c>
      <c r="C24" s="10" t="s">
        <v>238</v>
      </c>
      <c r="D24" s="11">
        <v>8740.1</v>
      </c>
    </row>
    <row r="25" spans="2:4" ht="66" customHeight="1">
      <c r="B25" s="9" t="s">
        <v>163</v>
      </c>
      <c r="C25" s="10" t="s">
        <v>157</v>
      </c>
      <c r="D25" s="11">
        <f>SUM(D26)</f>
        <v>-1120.9</v>
      </c>
    </row>
    <row r="26" spans="2:4" ht="102" customHeight="1">
      <c r="B26" s="9" t="s">
        <v>243</v>
      </c>
      <c r="C26" s="10" t="s">
        <v>239</v>
      </c>
      <c r="D26" s="11">
        <v>-1120.9</v>
      </c>
    </row>
    <row r="27" spans="2:4" ht="20.25" customHeight="1">
      <c r="B27" s="9" t="s">
        <v>14</v>
      </c>
      <c r="C27" s="10" t="s">
        <v>15</v>
      </c>
      <c r="D27" s="11">
        <f>SUM(D28,D36,D39,D41)</f>
        <v>159221.5</v>
      </c>
    </row>
    <row r="28" spans="2:4" ht="18.75" customHeight="1">
      <c r="B28" s="9" t="s">
        <v>16</v>
      </c>
      <c r="C28" s="10" t="s">
        <v>17</v>
      </c>
      <c r="D28" s="11">
        <f>SUM(D29,D32,D35)</f>
        <v>144828.5</v>
      </c>
    </row>
    <row r="29" spans="2:4" ht="39" customHeight="1">
      <c r="B29" s="9" t="s">
        <v>18</v>
      </c>
      <c r="C29" s="10" t="s">
        <v>19</v>
      </c>
      <c r="D29" s="11">
        <f>SUM(D30,D31)</f>
        <v>106486</v>
      </c>
    </row>
    <row r="30" spans="2:4" ht="39.75" customHeight="1">
      <c r="B30" s="9" t="s">
        <v>18</v>
      </c>
      <c r="C30" s="10" t="s">
        <v>20</v>
      </c>
      <c r="D30" s="11">
        <v>106494.7</v>
      </c>
    </row>
    <row r="31" spans="2:4" ht="36" customHeight="1">
      <c r="B31" s="9" t="s">
        <v>21</v>
      </c>
      <c r="C31" s="10" t="s">
        <v>22</v>
      </c>
      <c r="D31" s="11">
        <v>-8.7</v>
      </c>
    </row>
    <row r="32" spans="2:4" ht="35.25" customHeight="1">
      <c r="B32" s="9" t="s">
        <v>23</v>
      </c>
      <c r="C32" s="10" t="s">
        <v>24</v>
      </c>
      <c r="D32" s="11">
        <f>SUM(D33,D34)</f>
        <v>38339.4</v>
      </c>
    </row>
    <row r="33" spans="2:4" ht="51" customHeight="1">
      <c r="B33" s="13" t="s">
        <v>204</v>
      </c>
      <c r="C33" s="10" t="s">
        <v>25</v>
      </c>
      <c r="D33" s="11">
        <v>38339.4</v>
      </c>
    </row>
    <row r="34" spans="2:4" ht="48.75" customHeight="1">
      <c r="B34" s="9" t="s">
        <v>26</v>
      </c>
      <c r="C34" s="10" t="s">
        <v>27</v>
      </c>
      <c r="D34" s="11">
        <v>0</v>
      </c>
    </row>
    <row r="35" spans="2:4" ht="34.5" customHeight="1">
      <c r="B35" s="9" t="s">
        <v>191</v>
      </c>
      <c r="C35" s="10" t="s">
        <v>28</v>
      </c>
      <c r="D35" s="11">
        <v>3.1</v>
      </c>
    </row>
    <row r="36" spans="2:4" ht="18" customHeight="1">
      <c r="B36" s="9" t="s">
        <v>29</v>
      </c>
      <c r="C36" s="10" t="s">
        <v>30</v>
      </c>
      <c r="D36" s="11">
        <f>SUM(D37,D38)</f>
        <v>7158.5</v>
      </c>
    </row>
    <row r="37" spans="2:4" ht="18" customHeight="1">
      <c r="B37" s="9" t="s">
        <v>29</v>
      </c>
      <c r="C37" s="10" t="s">
        <v>31</v>
      </c>
      <c r="D37" s="11">
        <v>7158.5</v>
      </c>
    </row>
    <row r="38" spans="2:4" ht="31.5" customHeight="1">
      <c r="B38" s="9" t="s">
        <v>32</v>
      </c>
      <c r="C38" s="10" t="s">
        <v>33</v>
      </c>
      <c r="D38" s="11">
        <v>0</v>
      </c>
    </row>
    <row r="39" spans="2:4" ht="17.25" customHeight="1">
      <c r="B39" s="9" t="s">
        <v>34</v>
      </c>
      <c r="C39" s="10" t="s">
        <v>35</v>
      </c>
      <c r="D39" s="11">
        <f>SUM(D40)</f>
        <v>0</v>
      </c>
    </row>
    <row r="40" spans="2:4" ht="17.25" customHeight="1">
      <c r="B40" s="9" t="s">
        <v>34</v>
      </c>
      <c r="C40" s="10" t="s">
        <v>36</v>
      </c>
      <c r="D40" s="11">
        <v>0</v>
      </c>
    </row>
    <row r="41" spans="2:4" ht="17.25" customHeight="1">
      <c r="B41" s="9" t="s">
        <v>132</v>
      </c>
      <c r="C41" s="10" t="s">
        <v>133</v>
      </c>
      <c r="D41" s="11">
        <f>SUM(D42)</f>
        <v>7234.5</v>
      </c>
    </row>
    <row r="42" spans="2:4" ht="33" customHeight="1">
      <c r="B42" s="9" t="s">
        <v>134</v>
      </c>
      <c r="C42" s="10" t="s">
        <v>135</v>
      </c>
      <c r="D42" s="11">
        <v>7234.5</v>
      </c>
    </row>
    <row r="43" spans="2:4" ht="21" customHeight="1">
      <c r="B43" s="9" t="s">
        <v>37</v>
      </c>
      <c r="C43" s="10" t="s">
        <v>38</v>
      </c>
      <c r="D43" s="11">
        <f>SUM(D44,D46,D49)</f>
        <v>98767.29999999999</v>
      </c>
    </row>
    <row r="44" spans="2:4" ht="17.25" customHeight="1">
      <c r="B44" s="9" t="s">
        <v>39</v>
      </c>
      <c r="C44" s="10" t="s">
        <v>40</v>
      </c>
      <c r="D44" s="11">
        <f>SUM(D45)</f>
        <v>24577.8</v>
      </c>
    </row>
    <row r="45" spans="2:4" ht="34.5" customHeight="1">
      <c r="B45" s="9" t="s">
        <v>41</v>
      </c>
      <c r="C45" s="10" t="s">
        <v>42</v>
      </c>
      <c r="D45" s="11">
        <v>24577.8</v>
      </c>
    </row>
    <row r="46" spans="2:4" ht="17.25" customHeight="1">
      <c r="B46" s="17" t="s">
        <v>289</v>
      </c>
      <c r="C46" s="10" t="s">
        <v>292</v>
      </c>
      <c r="D46" s="11">
        <f>SUM(D47:D48)</f>
        <v>25173.199999999997</v>
      </c>
    </row>
    <row r="47" spans="2:4" ht="17.25" customHeight="1">
      <c r="B47" s="17" t="s">
        <v>290</v>
      </c>
      <c r="C47" s="10" t="s">
        <v>293</v>
      </c>
      <c r="D47" s="11">
        <v>12299.4</v>
      </c>
    </row>
    <row r="48" spans="2:4" ht="17.25" customHeight="1">
      <c r="B48" s="17" t="s">
        <v>291</v>
      </c>
      <c r="C48" s="10" t="s">
        <v>294</v>
      </c>
      <c r="D48" s="11">
        <v>12873.8</v>
      </c>
    </row>
    <row r="49" spans="2:4" ht="19.5" customHeight="1">
      <c r="B49" s="9" t="s">
        <v>43</v>
      </c>
      <c r="C49" s="10" t="s">
        <v>44</v>
      </c>
      <c r="D49" s="11">
        <f>SUM(D50,D52)</f>
        <v>49016.299999999996</v>
      </c>
    </row>
    <row r="50" spans="2:4" ht="16.5" customHeight="1">
      <c r="B50" s="9" t="s">
        <v>176</v>
      </c>
      <c r="C50" s="10" t="s">
        <v>177</v>
      </c>
      <c r="D50" s="11">
        <f>SUM(D51)</f>
        <v>42843.2</v>
      </c>
    </row>
    <row r="51" spans="2:4" ht="33.75" customHeight="1">
      <c r="B51" s="9" t="s">
        <v>181</v>
      </c>
      <c r="C51" s="10" t="s">
        <v>178</v>
      </c>
      <c r="D51" s="11">
        <v>42843.2</v>
      </c>
    </row>
    <row r="52" spans="2:4" ht="17.25" customHeight="1">
      <c r="B52" s="9" t="s">
        <v>179</v>
      </c>
      <c r="C52" s="10" t="s">
        <v>180</v>
      </c>
      <c r="D52" s="11">
        <f>SUM(D53)</f>
        <v>6173.1</v>
      </c>
    </row>
    <row r="53" spans="2:4" ht="33.75" customHeight="1">
      <c r="B53" s="9" t="s">
        <v>182</v>
      </c>
      <c r="C53" s="10" t="s">
        <v>183</v>
      </c>
      <c r="D53" s="11">
        <v>6173.1</v>
      </c>
    </row>
    <row r="54" spans="2:4" ht="18.75" customHeight="1">
      <c r="B54" s="9" t="s">
        <v>45</v>
      </c>
      <c r="C54" s="10" t="s">
        <v>46</v>
      </c>
      <c r="D54" s="11">
        <f>SUM(D55,D57)</f>
        <v>10507.5</v>
      </c>
    </row>
    <row r="55" spans="2:4" ht="37.5" customHeight="1">
      <c r="B55" s="9" t="s">
        <v>47</v>
      </c>
      <c r="C55" s="10" t="s">
        <v>48</v>
      </c>
      <c r="D55" s="11">
        <f>SUM(D56)</f>
        <v>10371.9</v>
      </c>
    </row>
    <row r="56" spans="2:4" ht="30.75" customHeight="1">
      <c r="B56" s="9" t="s">
        <v>123</v>
      </c>
      <c r="C56" s="10" t="s">
        <v>49</v>
      </c>
      <c r="D56" s="11">
        <v>10371.9</v>
      </c>
    </row>
    <row r="57" spans="2:4" ht="33" customHeight="1">
      <c r="B57" s="9" t="s">
        <v>50</v>
      </c>
      <c r="C57" s="10" t="s">
        <v>51</v>
      </c>
      <c r="D57" s="11">
        <f>D59+D58</f>
        <v>135.6</v>
      </c>
    </row>
    <row r="58" spans="2:4" ht="33" customHeight="1">
      <c r="B58" s="9" t="s">
        <v>411</v>
      </c>
      <c r="C58" s="10" t="s">
        <v>412</v>
      </c>
      <c r="D58" s="11">
        <v>30</v>
      </c>
    </row>
    <row r="59" spans="2:4" ht="47.25" customHeight="1">
      <c r="B59" s="9" t="s">
        <v>170</v>
      </c>
      <c r="C59" s="10" t="s">
        <v>155</v>
      </c>
      <c r="D59" s="11">
        <f>SUM(D60)</f>
        <v>105.6</v>
      </c>
    </row>
    <row r="60" spans="2:4" ht="65.25" customHeight="1">
      <c r="B60" s="9" t="s">
        <v>169</v>
      </c>
      <c r="C60" s="10" t="s">
        <v>156</v>
      </c>
      <c r="D60" s="11">
        <v>105.6</v>
      </c>
    </row>
    <row r="61" spans="2:4" ht="33" customHeight="1">
      <c r="B61" s="9" t="s">
        <v>52</v>
      </c>
      <c r="C61" s="10" t="s">
        <v>53</v>
      </c>
      <c r="D61" s="11">
        <f>SUM(D62,D71,D74)</f>
        <v>157382.09999999998</v>
      </c>
    </row>
    <row r="62" spans="2:4" ht="67.5" customHeight="1">
      <c r="B62" s="9" t="s">
        <v>54</v>
      </c>
      <c r="C62" s="10" t="s">
        <v>55</v>
      </c>
      <c r="D62" s="11">
        <f>SUM(D63,D65,D67,D69,)</f>
        <v>145339.8</v>
      </c>
    </row>
    <row r="63" spans="2:4" ht="51" customHeight="1">
      <c r="B63" s="9" t="s">
        <v>56</v>
      </c>
      <c r="C63" s="10" t="s">
        <v>57</v>
      </c>
      <c r="D63" s="11">
        <f>SUM(D64)</f>
        <v>126457.4</v>
      </c>
    </row>
    <row r="64" spans="2:4" ht="66" customHeight="1">
      <c r="B64" s="9" t="s">
        <v>58</v>
      </c>
      <c r="C64" s="10" t="s">
        <v>59</v>
      </c>
      <c r="D64" s="11">
        <v>126457.4</v>
      </c>
    </row>
    <row r="65" spans="2:4" ht="63.75" customHeight="1">
      <c r="B65" s="9" t="s">
        <v>60</v>
      </c>
      <c r="C65" s="10" t="s">
        <v>61</v>
      </c>
      <c r="D65" s="11">
        <f>SUM(D66)</f>
        <v>1619.4</v>
      </c>
    </row>
    <row r="66" spans="2:4" ht="65.25" customHeight="1">
      <c r="B66" s="9" t="s">
        <v>62</v>
      </c>
      <c r="C66" s="10" t="s">
        <v>63</v>
      </c>
      <c r="D66" s="11">
        <v>1619.4</v>
      </c>
    </row>
    <row r="67" spans="2:4" ht="65.25" customHeight="1">
      <c r="B67" s="9" t="s">
        <v>64</v>
      </c>
      <c r="C67" s="10" t="s">
        <v>65</v>
      </c>
      <c r="D67" s="11">
        <f>SUM(D68)</f>
        <v>191.6</v>
      </c>
    </row>
    <row r="68" spans="2:4" ht="51" customHeight="1">
      <c r="B68" s="9" t="s">
        <v>66</v>
      </c>
      <c r="C68" s="10" t="s">
        <v>67</v>
      </c>
      <c r="D68" s="11">
        <v>191.6</v>
      </c>
    </row>
    <row r="69" spans="2:4" ht="35.25" customHeight="1">
      <c r="B69" s="9" t="s">
        <v>138</v>
      </c>
      <c r="C69" s="10" t="s">
        <v>136</v>
      </c>
      <c r="D69" s="11">
        <f>SUM(D70)</f>
        <v>17071.4</v>
      </c>
    </row>
    <row r="70" spans="2:4" ht="33" customHeight="1">
      <c r="B70" s="9" t="s">
        <v>139</v>
      </c>
      <c r="C70" s="10" t="s">
        <v>137</v>
      </c>
      <c r="D70" s="11">
        <v>17071.4</v>
      </c>
    </row>
    <row r="71" spans="2:4" ht="17.25" customHeight="1">
      <c r="B71" s="9" t="s">
        <v>397</v>
      </c>
      <c r="C71" s="10" t="s">
        <v>398</v>
      </c>
      <c r="D71" s="11">
        <f>SUM(D73)</f>
        <v>267</v>
      </c>
    </row>
    <row r="72" spans="2:4" ht="47.25" customHeight="1">
      <c r="B72" s="9" t="s">
        <v>393</v>
      </c>
      <c r="C72" s="10" t="s">
        <v>394</v>
      </c>
      <c r="D72" s="11">
        <f>SUM(D73)</f>
        <v>267</v>
      </c>
    </row>
    <row r="73" spans="2:4" ht="48" customHeight="1">
      <c r="B73" s="9" t="s">
        <v>395</v>
      </c>
      <c r="C73" s="10" t="s">
        <v>396</v>
      </c>
      <c r="D73" s="11">
        <v>267</v>
      </c>
    </row>
    <row r="74" spans="2:4" ht="67.5" customHeight="1">
      <c r="B74" s="9" t="s">
        <v>175</v>
      </c>
      <c r="C74" s="10" t="s">
        <v>147</v>
      </c>
      <c r="D74" s="11">
        <f>SUM(D76+D78)</f>
        <v>11775.3</v>
      </c>
    </row>
    <row r="75" spans="2:4" ht="65.25" customHeight="1">
      <c r="B75" s="9" t="s">
        <v>174</v>
      </c>
      <c r="C75" s="10" t="s">
        <v>146</v>
      </c>
      <c r="D75" s="11">
        <f>SUM(D76)</f>
        <v>8579.3</v>
      </c>
    </row>
    <row r="76" spans="2:4" ht="62.25" customHeight="1">
      <c r="B76" s="9" t="s">
        <v>148</v>
      </c>
      <c r="C76" s="10" t="s">
        <v>145</v>
      </c>
      <c r="D76" s="11">
        <v>8579.3</v>
      </c>
    </row>
    <row r="77" spans="2:4" ht="82.5" customHeight="1">
      <c r="B77" s="24" t="s">
        <v>405</v>
      </c>
      <c r="C77" s="10" t="s">
        <v>403</v>
      </c>
      <c r="D77" s="11">
        <f>SUM(D78)</f>
        <v>3196</v>
      </c>
    </row>
    <row r="78" spans="2:4" ht="84.75" customHeight="1">
      <c r="B78" s="18" t="s">
        <v>406</v>
      </c>
      <c r="C78" s="10" t="s">
        <v>404</v>
      </c>
      <c r="D78" s="11">
        <v>3196</v>
      </c>
    </row>
    <row r="79" spans="2:4" ht="15.75">
      <c r="B79" s="9" t="s">
        <v>68</v>
      </c>
      <c r="C79" s="10" t="s">
        <v>69</v>
      </c>
      <c r="D79" s="11">
        <f>SUM(D80)</f>
        <v>19051.4</v>
      </c>
    </row>
    <row r="80" spans="2:4" ht="17.25" customHeight="1">
      <c r="B80" s="9" t="s">
        <v>70</v>
      </c>
      <c r="C80" s="10" t="s">
        <v>71</v>
      </c>
      <c r="D80" s="11">
        <f>SUM(D81,D82,D83,D86)</f>
        <v>19051.4</v>
      </c>
    </row>
    <row r="81" spans="2:4" ht="36" customHeight="1">
      <c r="B81" s="9" t="s">
        <v>72</v>
      </c>
      <c r="C81" s="10" t="s">
        <v>73</v>
      </c>
      <c r="D81" s="11">
        <v>-83.7</v>
      </c>
    </row>
    <row r="82" spans="2:4" ht="18" customHeight="1">
      <c r="B82" s="9" t="s">
        <v>74</v>
      </c>
      <c r="C82" s="10" t="s">
        <v>75</v>
      </c>
      <c r="D82" s="11">
        <v>11947.8</v>
      </c>
    </row>
    <row r="83" spans="2:4" ht="20.25" customHeight="1">
      <c r="B83" s="14" t="s">
        <v>76</v>
      </c>
      <c r="C83" s="10" t="s">
        <v>77</v>
      </c>
      <c r="D83" s="11">
        <f>SUM(D84:D85)</f>
        <v>7186.4</v>
      </c>
    </row>
    <row r="84" spans="2:4" ht="20.25" customHeight="1">
      <c r="B84" s="14" t="s">
        <v>246</v>
      </c>
      <c r="C84" s="10" t="s">
        <v>244</v>
      </c>
      <c r="D84" s="11">
        <v>3409.1</v>
      </c>
    </row>
    <row r="85" spans="2:4" ht="20.25" customHeight="1">
      <c r="B85" s="14" t="s">
        <v>247</v>
      </c>
      <c r="C85" s="10" t="s">
        <v>245</v>
      </c>
      <c r="D85" s="11">
        <v>3777.3</v>
      </c>
    </row>
    <row r="86" spans="2:4" ht="34.5" customHeight="1">
      <c r="B86" s="9" t="s">
        <v>209</v>
      </c>
      <c r="C86" s="10" t="s">
        <v>208</v>
      </c>
      <c r="D86" s="11">
        <v>0.9</v>
      </c>
    </row>
    <row r="87" spans="2:4" ht="31.5">
      <c r="B87" s="9" t="s">
        <v>212</v>
      </c>
      <c r="C87" s="10" t="s">
        <v>78</v>
      </c>
      <c r="D87" s="11">
        <f>SUM(D88,D93)</f>
        <v>17356.299999999996</v>
      </c>
    </row>
    <row r="88" spans="2:4" ht="18" customHeight="1">
      <c r="B88" s="9" t="s">
        <v>152</v>
      </c>
      <c r="C88" s="10" t="s">
        <v>153</v>
      </c>
      <c r="D88" s="11">
        <f>SUM(D91+D89)</f>
        <v>18.1</v>
      </c>
    </row>
    <row r="89" spans="2:4" ht="17.25" customHeight="1">
      <c r="B89" s="9" t="s">
        <v>193</v>
      </c>
      <c r="C89" s="10" t="s">
        <v>194</v>
      </c>
      <c r="D89" s="11">
        <f>SUM(D90)</f>
        <v>14</v>
      </c>
    </row>
    <row r="90" spans="2:4" ht="30.75" customHeight="1">
      <c r="B90" s="9" t="s">
        <v>195</v>
      </c>
      <c r="C90" s="10" t="s">
        <v>196</v>
      </c>
      <c r="D90" s="11">
        <v>14</v>
      </c>
    </row>
    <row r="91" spans="2:4" ht="18" customHeight="1">
      <c r="B91" s="9" t="s">
        <v>149</v>
      </c>
      <c r="C91" s="10" t="s">
        <v>151</v>
      </c>
      <c r="D91" s="11">
        <f>SUM(D92)</f>
        <v>4.1</v>
      </c>
    </row>
    <row r="92" spans="2:4" ht="34.5" customHeight="1">
      <c r="B92" s="9" t="s">
        <v>154</v>
      </c>
      <c r="C92" s="10" t="s">
        <v>150</v>
      </c>
      <c r="D92" s="11">
        <v>4.1</v>
      </c>
    </row>
    <row r="93" spans="2:4" ht="20.25" customHeight="1">
      <c r="B93" s="9" t="s">
        <v>79</v>
      </c>
      <c r="C93" s="10" t="s">
        <v>80</v>
      </c>
      <c r="D93" s="11">
        <f>SUM(D96+D94)</f>
        <v>17338.199999999997</v>
      </c>
    </row>
    <row r="94" spans="2:4" ht="33" customHeight="1">
      <c r="B94" s="9" t="s">
        <v>250</v>
      </c>
      <c r="C94" s="10" t="s">
        <v>248</v>
      </c>
      <c r="D94" s="11">
        <f>SUM(D95)</f>
        <v>41.1</v>
      </c>
    </row>
    <row r="95" spans="2:4" ht="36" customHeight="1">
      <c r="B95" s="9" t="s">
        <v>251</v>
      </c>
      <c r="C95" s="10" t="s">
        <v>249</v>
      </c>
      <c r="D95" s="11">
        <v>41.1</v>
      </c>
    </row>
    <row r="96" spans="2:4" ht="18" customHeight="1">
      <c r="B96" s="9" t="s">
        <v>81</v>
      </c>
      <c r="C96" s="10" t="s">
        <v>82</v>
      </c>
      <c r="D96" s="11">
        <f>SUM(D97)</f>
        <v>17297.1</v>
      </c>
    </row>
    <row r="97" spans="2:4" ht="21.75" customHeight="1">
      <c r="B97" s="9" t="s">
        <v>83</v>
      </c>
      <c r="C97" s="10" t="s">
        <v>84</v>
      </c>
      <c r="D97" s="11">
        <v>17297.1</v>
      </c>
    </row>
    <row r="98" spans="2:4" ht="17.25" customHeight="1">
      <c r="B98" s="9" t="s">
        <v>85</v>
      </c>
      <c r="C98" s="10" t="s">
        <v>86</v>
      </c>
      <c r="D98" s="11">
        <f>SUM(D101,D99,D107,D112)</f>
        <v>67454</v>
      </c>
    </row>
    <row r="99" spans="2:4" ht="18" customHeight="1">
      <c r="B99" s="9" t="s">
        <v>87</v>
      </c>
      <c r="C99" s="10" t="s">
        <v>88</v>
      </c>
      <c r="D99" s="11">
        <f>SUM(D100)</f>
        <v>47582.4</v>
      </c>
    </row>
    <row r="100" spans="2:4" ht="18" customHeight="1">
      <c r="B100" s="9" t="s">
        <v>89</v>
      </c>
      <c r="C100" s="10" t="s">
        <v>90</v>
      </c>
      <c r="D100" s="11">
        <v>47582.4</v>
      </c>
    </row>
    <row r="101" spans="2:4" ht="63.75" customHeight="1">
      <c r="B101" s="9" t="s">
        <v>184</v>
      </c>
      <c r="C101" s="10" t="s">
        <v>91</v>
      </c>
      <c r="D101" s="11">
        <f>SUM(D102+D105)</f>
        <v>6467.5</v>
      </c>
    </row>
    <row r="102" spans="2:4" ht="63.75" customHeight="1">
      <c r="B102" s="9" t="s">
        <v>186</v>
      </c>
      <c r="C102" s="10" t="s">
        <v>92</v>
      </c>
      <c r="D102" s="11">
        <f>SUM(D104+D103)</f>
        <v>6351.5</v>
      </c>
    </row>
    <row r="103" spans="2:4" ht="63.75" customHeight="1">
      <c r="B103" s="25" t="s">
        <v>408</v>
      </c>
      <c r="C103" s="10" t="s">
        <v>407</v>
      </c>
      <c r="D103" s="11">
        <v>7.5</v>
      </c>
    </row>
    <row r="104" spans="2:4" ht="65.25" customHeight="1">
      <c r="B104" s="9" t="s">
        <v>93</v>
      </c>
      <c r="C104" s="10" t="s">
        <v>94</v>
      </c>
      <c r="D104" s="11">
        <v>6344</v>
      </c>
    </row>
    <row r="105" spans="2:4" ht="81.75" customHeight="1">
      <c r="B105" s="9" t="s">
        <v>126</v>
      </c>
      <c r="C105" s="10" t="s">
        <v>125</v>
      </c>
      <c r="D105" s="11">
        <f>SUM(D106)</f>
        <v>116</v>
      </c>
    </row>
    <row r="106" spans="2:4" ht="83.25" customHeight="1">
      <c r="B106" s="9" t="s">
        <v>127</v>
      </c>
      <c r="C106" s="10" t="s">
        <v>140</v>
      </c>
      <c r="D106" s="11">
        <v>116</v>
      </c>
    </row>
    <row r="107" spans="2:4" ht="32.25" customHeight="1">
      <c r="B107" s="9" t="s">
        <v>185</v>
      </c>
      <c r="C107" s="10" t="s">
        <v>95</v>
      </c>
      <c r="D107" s="11">
        <f>SUM(D108,D110)</f>
        <v>12851.1</v>
      </c>
    </row>
    <row r="108" spans="2:4" ht="33.75" customHeight="1">
      <c r="B108" s="9" t="s">
        <v>130</v>
      </c>
      <c r="C108" s="10" t="s">
        <v>96</v>
      </c>
      <c r="D108" s="11">
        <f>SUM(D109)</f>
        <v>12837.4</v>
      </c>
    </row>
    <row r="109" spans="2:4" ht="36.75" customHeight="1">
      <c r="B109" s="9" t="s">
        <v>131</v>
      </c>
      <c r="C109" s="10" t="s">
        <v>97</v>
      </c>
      <c r="D109" s="11">
        <v>12837.4</v>
      </c>
    </row>
    <row r="110" spans="2:4" ht="48" customHeight="1">
      <c r="B110" s="9" t="s">
        <v>143</v>
      </c>
      <c r="C110" s="10" t="s">
        <v>141</v>
      </c>
      <c r="D110" s="11">
        <f>SUM(D111)</f>
        <v>13.7</v>
      </c>
    </row>
    <row r="111" spans="2:4" ht="53.25" customHeight="1">
      <c r="B111" s="9" t="s">
        <v>144</v>
      </c>
      <c r="C111" s="10" t="s">
        <v>142</v>
      </c>
      <c r="D111" s="11">
        <v>13.7</v>
      </c>
    </row>
    <row r="112" spans="2:4" ht="70.5" customHeight="1">
      <c r="B112" s="9" t="s">
        <v>255</v>
      </c>
      <c r="C112" s="10" t="s">
        <v>252</v>
      </c>
      <c r="D112" s="11">
        <f>SUM(D113)</f>
        <v>553</v>
      </c>
    </row>
    <row r="113" spans="2:4" ht="64.5" customHeight="1">
      <c r="B113" s="12" t="s">
        <v>256</v>
      </c>
      <c r="C113" s="10" t="s">
        <v>253</v>
      </c>
      <c r="D113" s="11">
        <f>SUM(D114)</f>
        <v>553</v>
      </c>
    </row>
    <row r="114" spans="2:4" ht="65.25" customHeight="1">
      <c r="B114" s="12" t="s">
        <v>257</v>
      </c>
      <c r="C114" s="10" t="s">
        <v>254</v>
      </c>
      <c r="D114" s="11">
        <v>553</v>
      </c>
    </row>
    <row r="115" spans="2:4" ht="22.5" customHeight="1">
      <c r="B115" s="9" t="s">
        <v>98</v>
      </c>
      <c r="C115" s="10" t="s">
        <v>99</v>
      </c>
      <c r="D115" s="11">
        <f>SUM(D116+D148+D150+D153+D163)</f>
        <v>14759.6</v>
      </c>
    </row>
    <row r="116" spans="2:4" ht="33.75" customHeight="1">
      <c r="B116" s="18" t="s">
        <v>295</v>
      </c>
      <c r="C116" s="10" t="s">
        <v>296</v>
      </c>
      <c r="D116" s="11">
        <f>SUM(D117+D119+D121+D125+D129+D131+D135+D138+D141+D143+D146+D134)</f>
        <v>5555</v>
      </c>
    </row>
    <row r="117" spans="2:4" ht="51.75" customHeight="1">
      <c r="B117" s="18" t="s">
        <v>368</v>
      </c>
      <c r="C117" s="10" t="s">
        <v>297</v>
      </c>
      <c r="D117" s="11">
        <f>SUM(D118)</f>
        <v>119.6</v>
      </c>
    </row>
    <row r="118" spans="2:4" ht="64.5" customHeight="1">
      <c r="B118" s="18" t="s">
        <v>369</v>
      </c>
      <c r="C118" s="10" t="s">
        <v>298</v>
      </c>
      <c r="D118" s="11">
        <v>119.6</v>
      </c>
    </row>
    <row r="119" spans="2:4" ht="66.75" customHeight="1">
      <c r="B119" s="18" t="s">
        <v>370</v>
      </c>
      <c r="C119" s="10" t="s">
        <v>299</v>
      </c>
      <c r="D119" s="11">
        <f>SUM(D120:D120)</f>
        <v>217.3</v>
      </c>
    </row>
    <row r="120" spans="2:4" ht="79.5" customHeight="1">
      <c r="B120" s="18" t="s">
        <v>371</v>
      </c>
      <c r="C120" s="10" t="s">
        <v>300</v>
      </c>
      <c r="D120" s="11">
        <v>217.3</v>
      </c>
    </row>
    <row r="121" spans="2:4" ht="48.75" customHeight="1">
      <c r="B121" s="18" t="s">
        <v>372</v>
      </c>
      <c r="C121" s="10" t="s">
        <v>301</v>
      </c>
      <c r="D121" s="11">
        <f>SUM(D122+D123+D124)</f>
        <v>281.2</v>
      </c>
    </row>
    <row r="122" spans="2:4" ht="78.75" customHeight="1">
      <c r="B122" s="18" t="s">
        <v>373</v>
      </c>
      <c r="C122" s="10" t="s">
        <v>302</v>
      </c>
      <c r="D122" s="11">
        <v>70</v>
      </c>
    </row>
    <row r="123" spans="2:4" ht="63.75" customHeight="1">
      <c r="B123" s="20" t="s">
        <v>361</v>
      </c>
      <c r="C123" s="10" t="s">
        <v>356</v>
      </c>
      <c r="D123" s="11">
        <v>31.2</v>
      </c>
    </row>
    <row r="124" spans="2:4" ht="64.5" customHeight="1">
      <c r="B124" s="21" t="s">
        <v>367</v>
      </c>
      <c r="C124" s="10" t="s">
        <v>366</v>
      </c>
      <c r="D124" s="11">
        <v>180</v>
      </c>
    </row>
    <row r="125" spans="2:4" ht="48.75" customHeight="1">
      <c r="B125" s="18" t="s">
        <v>374</v>
      </c>
      <c r="C125" s="10" t="s">
        <v>303</v>
      </c>
      <c r="D125" s="11">
        <f>SUM(D126+D127+D128)</f>
        <v>197.2</v>
      </c>
    </row>
    <row r="126" spans="2:4" ht="80.25" customHeight="1">
      <c r="B126" s="18" t="s">
        <v>375</v>
      </c>
      <c r="C126" s="10" t="s">
        <v>304</v>
      </c>
      <c r="D126" s="11">
        <v>108.5</v>
      </c>
    </row>
    <row r="127" spans="2:4" ht="78.75" customHeight="1">
      <c r="B127" s="20" t="s">
        <v>362</v>
      </c>
      <c r="C127" s="10" t="s">
        <v>357</v>
      </c>
      <c r="D127" s="11">
        <v>5</v>
      </c>
    </row>
    <row r="128" spans="2:4" ht="63.75" customHeight="1">
      <c r="B128" s="23" t="s">
        <v>400</v>
      </c>
      <c r="C128" s="10" t="s">
        <v>399</v>
      </c>
      <c r="D128" s="11">
        <v>83.7</v>
      </c>
    </row>
    <row r="129" spans="2:4" ht="50.25" customHeight="1">
      <c r="B129" s="18" t="s">
        <v>376</v>
      </c>
      <c r="C129" s="10" t="s">
        <v>305</v>
      </c>
      <c r="D129" s="11">
        <f>SUM(D130)</f>
        <v>161.8</v>
      </c>
    </row>
    <row r="130" spans="2:4" ht="79.5" customHeight="1">
      <c r="B130" s="18" t="s">
        <v>377</v>
      </c>
      <c r="C130" s="10" t="s">
        <v>306</v>
      </c>
      <c r="D130" s="11">
        <v>161.8</v>
      </c>
    </row>
    <row r="131" spans="2:4" ht="48" customHeight="1">
      <c r="B131" s="20" t="s">
        <v>363</v>
      </c>
      <c r="C131" s="10" t="s">
        <v>359</v>
      </c>
      <c r="D131" s="11">
        <f>SUM(D132)</f>
        <v>1.5</v>
      </c>
    </row>
    <row r="132" spans="2:4" ht="83.25" customHeight="1">
      <c r="B132" s="20" t="s">
        <v>364</v>
      </c>
      <c r="C132" s="10" t="s">
        <v>358</v>
      </c>
      <c r="D132" s="11">
        <v>1.5</v>
      </c>
    </row>
    <row r="133" spans="2:4" ht="48" customHeight="1">
      <c r="B133" s="18" t="s">
        <v>415</v>
      </c>
      <c r="C133" s="10" t="s">
        <v>413</v>
      </c>
      <c r="D133" s="11">
        <f>SUM(D134)</f>
        <v>5</v>
      </c>
    </row>
    <row r="134" spans="2:4" ht="63" customHeight="1">
      <c r="B134" s="18" t="s">
        <v>416</v>
      </c>
      <c r="C134" s="10" t="s">
        <v>414</v>
      </c>
      <c r="D134" s="11">
        <v>5</v>
      </c>
    </row>
    <row r="135" spans="2:4" ht="69" customHeight="1">
      <c r="B135" s="18" t="s">
        <v>388</v>
      </c>
      <c r="C135" s="10" t="s">
        <v>307</v>
      </c>
      <c r="D135" s="11">
        <f>D137+D136</f>
        <v>385.5</v>
      </c>
    </row>
    <row r="136" spans="2:4" ht="81" customHeight="1">
      <c r="B136" s="26" t="s">
        <v>417</v>
      </c>
      <c r="C136" s="10" t="s">
        <v>418</v>
      </c>
      <c r="D136" s="11">
        <v>50</v>
      </c>
    </row>
    <row r="137" spans="2:4" ht="80.25" customHeight="1">
      <c r="B137" s="20" t="s">
        <v>365</v>
      </c>
      <c r="C137" s="10" t="s">
        <v>360</v>
      </c>
      <c r="D137" s="11">
        <v>335.5</v>
      </c>
    </row>
    <row r="138" spans="2:4" ht="64.5" customHeight="1">
      <c r="B138" s="18" t="s">
        <v>378</v>
      </c>
      <c r="C138" s="10" t="s">
        <v>308</v>
      </c>
      <c r="D138" s="11">
        <f>SUM(D139:D140)</f>
        <v>46.9</v>
      </c>
    </row>
    <row r="139" spans="2:4" ht="97.5" customHeight="1">
      <c r="B139" s="18" t="s">
        <v>379</v>
      </c>
      <c r="C139" s="10" t="s">
        <v>309</v>
      </c>
      <c r="D139" s="11">
        <v>46.9</v>
      </c>
    </row>
    <row r="140" spans="2:4" ht="96.75" customHeight="1">
      <c r="B140" s="18" t="s">
        <v>387</v>
      </c>
      <c r="C140" s="10" t="s">
        <v>310</v>
      </c>
      <c r="D140" s="11">
        <v>0</v>
      </c>
    </row>
    <row r="141" spans="2:4" ht="48.75" customHeight="1">
      <c r="B141" s="18" t="s">
        <v>380</v>
      </c>
      <c r="C141" s="10" t="s">
        <v>313</v>
      </c>
      <c r="D141" s="11">
        <f>SUM(D142)</f>
        <v>4.7</v>
      </c>
    </row>
    <row r="142" spans="2:4" ht="67.5" customHeight="1">
      <c r="B142" s="18" t="s">
        <v>381</v>
      </c>
      <c r="C142" s="10" t="s">
        <v>314</v>
      </c>
      <c r="D142" s="11">
        <v>4.7</v>
      </c>
    </row>
    <row r="143" spans="2:4" ht="48" customHeight="1">
      <c r="B143" s="18" t="s">
        <v>382</v>
      </c>
      <c r="C143" s="10" t="s">
        <v>311</v>
      </c>
      <c r="D143" s="11">
        <f>SUM(D144:D145)</f>
        <v>1390.5</v>
      </c>
    </row>
    <row r="144" spans="2:4" ht="79.5" customHeight="1">
      <c r="B144" s="18" t="s">
        <v>383</v>
      </c>
      <c r="C144" s="10" t="s">
        <v>312</v>
      </c>
      <c r="D144" s="11">
        <v>67</v>
      </c>
    </row>
    <row r="145" spans="2:4" ht="64.5" customHeight="1">
      <c r="B145" s="18" t="s">
        <v>384</v>
      </c>
      <c r="C145" s="10" t="s">
        <v>315</v>
      </c>
      <c r="D145" s="11">
        <v>1323.5</v>
      </c>
    </row>
    <row r="146" spans="2:4" ht="65.25" customHeight="1">
      <c r="B146" s="18" t="s">
        <v>385</v>
      </c>
      <c r="C146" s="10" t="s">
        <v>316</v>
      </c>
      <c r="D146" s="11">
        <f>SUM(D147)</f>
        <v>2743.8</v>
      </c>
    </row>
    <row r="147" spans="2:4" ht="79.5" customHeight="1">
      <c r="B147" s="18" t="s">
        <v>386</v>
      </c>
      <c r="C147" s="10" t="s">
        <v>317</v>
      </c>
      <c r="D147" s="11">
        <v>2743.8</v>
      </c>
    </row>
    <row r="148" spans="2:4" ht="33.75" customHeight="1">
      <c r="B148" s="18" t="s">
        <v>318</v>
      </c>
      <c r="C148" s="10" t="s">
        <v>320</v>
      </c>
      <c r="D148" s="11">
        <f>SUM(D149)</f>
        <v>242.1</v>
      </c>
    </row>
    <row r="149" spans="2:4" ht="48.75" customHeight="1">
      <c r="B149" s="18" t="s">
        <v>319</v>
      </c>
      <c r="C149" s="10" t="s">
        <v>321</v>
      </c>
      <c r="D149" s="11">
        <v>242.1</v>
      </c>
    </row>
    <row r="150" spans="2:4" ht="100.5" customHeight="1">
      <c r="B150" s="18" t="s">
        <v>322</v>
      </c>
      <c r="C150" s="10" t="s">
        <v>324</v>
      </c>
      <c r="D150" s="11">
        <f>SUM(D151:D152)</f>
        <v>6971.400000000001</v>
      </c>
    </row>
    <row r="151" spans="2:4" ht="50.25" customHeight="1">
      <c r="B151" s="18" t="s">
        <v>323</v>
      </c>
      <c r="C151" s="10" t="s">
        <v>325</v>
      </c>
      <c r="D151" s="11">
        <v>6961.6</v>
      </c>
    </row>
    <row r="152" spans="2:4" ht="66.75" customHeight="1">
      <c r="B152" s="18" t="s">
        <v>327</v>
      </c>
      <c r="C152" s="10" t="s">
        <v>326</v>
      </c>
      <c r="D152" s="11">
        <v>9.8</v>
      </c>
    </row>
    <row r="153" spans="2:4" ht="22.5" customHeight="1">
      <c r="B153" s="18" t="s">
        <v>328</v>
      </c>
      <c r="C153" s="10" t="s">
        <v>331</v>
      </c>
      <c r="D153" s="11">
        <f>SUM(D154+D156+D160+D158)</f>
        <v>1387.4</v>
      </c>
    </row>
    <row r="154" spans="2:4" ht="64.5" customHeight="1">
      <c r="B154" s="18" t="s">
        <v>329</v>
      </c>
      <c r="C154" s="10" t="s">
        <v>332</v>
      </c>
      <c r="D154" s="11">
        <f>SUM(D155)</f>
        <v>69.4</v>
      </c>
    </row>
    <row r="155" spans="2:4" ht="50.25" customHeight="1">
      <c r="B155" s="18" t="s">
        <v>330</v>
      </c>
      <c r="C155" s="10" t="s">
        <v>333</v>
      </c>
      <c r="D155" s="11">
        <v>69.4</v>
      </c>
    </row>
    <row r="156" spans="2:4" ht="30.75" customHeight="1">
      <c r="B156" s="18" t="s">
        <v>419</v>
      </c>
      <c r="C156" s="10" t="s">
        <v>420</v>
      </c>
      <c r="D156" s="11">
        <f>SUM(D157)</f>
        <v>44</v>
      </c>
    </row>
    <row r="157" spans="2:4" ht="126.75" customHeight="1">
      <c r="B157" s="18" t="s">
        <v>421</v>
      </c>
      <c r="C157" s="10" t="s">
        <v>422</v>
      </c>
      <c r="D157" s="11">
        <v>44</v>
      </c>
    </row>
    <row r="158" spans="2:4" ht="34.5" customHeight="1">
      <c r="B158" s="27" t="s">
        <v>423</v>
      </c>
      <c r="C158" s="10" t="s">
        <v>424</v>
      </c>
      <c r="D158" s="11">
        <f>SUM(D159)</f>
        <v>5</v>
      </c>
    </row>
    <row r="159" spans="2:4" ht="48.75" customHeight="1">
      <c r="B159" s="25" t="s">
        <v>425</v>
      </c>
      <c r="C159" s="10" t="s">
        <v>426</v>
      </c>
      <c r="D159" s="11">
        <v>5</v>
      </c>
    </row>
    <row r="160" spans="2:4" ht="66.75" customHeight="1">
      <c r="B160" s="18" t="s">
        <v>334</v>
      </c>
      <c r="C160" s="10" t="s">
        <v>336</v>
      </c>
      <c r="D160" s="11">
        <f>SUM(D161:D162)</f>
        <v>1269</v>
      </c>
    </row>
    <row r="161" spans="2:4" ht="47.25" customHeight="1">
      <c r="B161" s="18" t="s">
        <v>335</v>
      </c>
      <c r="C161" s="10" t="s">
        <v>337</v>
      </c>
      <c r="D161" s="11">
        <v>1240.1</v>
      </c>
    </row>
    <row r="162" spans="2:4" ht="65.25" customHeight="1">
      <c r="B162" s="18" t="s">
        <v>339</v>
      </c>
      <c r="C162" s="10" t="s">
        <v>338</v>
      </c>
      <c r="D162" s="11">
        <v>28.9</v>
      </c>
    </row>
    <row r="163" spans="2:4" ht="22.5" customHeight="1">
      <c r="B163" s="18" t="s">
        <v>340</v>
      </c>
      <c r="C163" s="10" t="s">
        <v>343</v>
      </c>
      <c r="D163" s="11">
        <f>SUM(D164)</f>
        <v>603.7</v>
      </c>
    </row>
    <row r="164" spans="2:4" ht="35.25" customHeight="1">
      <c r="B164" s="18" t="s">
        <v>341</v>
      </c>
      <c r="C164" s="10" t="s">
        <v>344</v>
      </c>
      <c r="D164" s="11">
        <f>SUM(D165)</f>
        <v>603.7</v>
      </c>
    </row>
    <row r="165" spans="2:4" ht="46.5" customHeight="1">
      <c r="B165" s="18" t="s">
        <v>342</v>
      </c>
      <c r="C165" s="10" t="s">
        <v>345</v>
      </c>
      <c r="D165" s="11">
        <v>603.7</v>
      </c>
    </row>
    <row r="166" spans="2:4" ht="15.75">
      <c r="B166" s="9" t="s">
        <v>100</v>
      </c>
      <c r="C166" s="10" t="s">
        <v>101</v>
      </c>
      <c r="D166" s="11">
        <f>SUM(D167+D169)</f>
        <v>3243</v>
      </c>
    </row>
    <row r="167" spans="2:4" ht="18.75" customHeight="1">
      <c r="B167" s="9" t="s">
        <v>102</v>
      </c>
      <c r="C167" s="10" t="s">
        <v>103</v>
      </c>
      <c r="D167" s="11">
        <f>SUM(D168)</f>
        <v>-4.9</v>
      </c>
    </row>
    <row r="168" spans="2:4" ht="18.75" customHeight="1">
      <c r="B168" s="9" t="s">
        <v>104</v>
      </c>
      <c r="C168" s="10" t="s">
        <v>105</v>
      </c>
      <c r="D168" s="11">
        <v>-4.9</v>
      </c>
    </row>
    <row r="169" spans="2:4" ht="18.75" customHeight="1">
      <c r="B169" s="28" t="s">
        <v>427</v>
      </c>
      <c r="C169" s="10" t="s">
        <v>428</v>
      </c>
      <c r="D169" s="11">
        <f>SUM(D170)</f>
        <v>3247.9</v>
      </c>
    </row>
    <row r="170" spans="2:4" ht="18.75" customHeight="1">
      <c r="B170" s="28" t="s">
        <v>429</v>
      </c>
      <c r="C170" s="10" t="s">
        <v>430</v>
      </c>
      <c r="D170" s="11">
        <v>3247.9</v>
      </c>
    </row>
    <row r="171" spans="2:4" ht="18.75" customHeight="1">
      <c r="B171" s="9" t="s">
        <v>106</v>
      </c>
      <c r="C171" s="10" t="s">
        <v>107</v>
      </c>
      <c r="D171" s="11">
        <f>SUM(D172,D219,D226,D222,D213,D216)</f>
        <v>3987875.8000000007</v>
      </c>
    </row>
    <row r="172" spans="2:4" ht="37.5" customHeight="1">
      <c r="B172" s="9" t="s">
        <v>108</v>
      </c>
      <c r="C172" s="10" t="s">
        <v>109</v>
      </c>
      <c r="D172" s="11">
        <f>SUM(D173,D180,D197,D208)</f>
        <v>3994609.0000000005</v>
      </c>
    </row>
    <row r="173" spans="2:4" ht="17.25" customHeight="1">
      <c r="B173" s="9" t="s">
        <v>190</v>
      </c>
      <c r="C173" s="10" t="s">
        <v>213</v>
      </c>
      <c r="D173" s="11">
        <f>SUM(D174+D176+D178)</f>
        <v>584592.8</v>
      </c>
    </row>
    <row r="174" spans="2:4" ht="17.25" customHeight="1">
      <c r="B174" s="9" t="s">
        <v>288</v>
      </c>
      <c r="C174" s="10" t="s">
        <v>214</v>
      </c>
      <c r="D174" s="11">
        <f>SUM(D175)</f>
        <v>477143.8</v>
      </c>
    </row>
    <row r="175" spans="2:4" ht="33.75" customHeight="1">
      <c r="B175" s="9" t="s">
        <v>287</v>
      </c>
      <c r="C175" s="10" t="s">
        <v>215</v>
      </c>
      <c r="D175" s="11">
        <v>477143.8</v>
      </c>
    </row>
    <row r="176" spans="2:4" ht="31.5" customHeight="1">
      <c r="B176" s="9" t="s">
        <v>210</v>
      </c>
      <c r="C176" s="10" t="s">
        <v>216</v>
      </c>
      <c r="D176" s="11">
        <f>SUM(D177)</f>
        <v>76399.7</v>
      </c>
    </row>
    <row r="177" spans="2:4" ht="31.5" customHeight="1">
      <c r="B177" s="9" t="s">
        <v>211</v>
      </c>
      <c r="C177" s="10" t="s">
        <v>217</v>
      </c>
      <c r="D177" s="11">
        <v>76399.7</v>
      </c>
    </row>
    <row r="178" spans="2:4" ht="19.5" customHeight="1">
      <c r="B178" s="9" t="s">
        <v>263</v>
      </c>
      <c r="C178" s="10" t="s">
        <v>264</v>
      </c>
      <c r="D178" s="11">
        <f>SUM(D179)</f>
        <v>31049.3</v>
      </c>
    </row>
    <row r="179" spans="2:4" ht="19.5" customHeight="1">
      <c r="B179" s="9" t="s">
        <v>266</v>
      </c>
      <c r="C179" s="10" t="s">
        <v>265</v>
      </c>
      <c r="D179" s="11">
        <v>31049.3</v>
      </c>
    </row>
    <row r="180" spans="2:4" ht="34.5" customHeight="1">
      <c r="B180" s="9" t="s">
        <v>173</v>
      </c>
      <c r="C180" s="10" t="s">
        <v>262</v>
      </c>
      <c r="D180" s="11">
        <f>D181+D183+D185+D187+D189+D191+D193+D195</f>
        <v>783409.8000000003</v>
      </c>
    </row>
    <row r="181" spans="2:4" ht="96.75" customHeight="1">
      <c r="B181" s="18" t="s">
        <v>271</v>
      </c>
      <c r="C181" s="16" t="s">
        <v>267</v>
      </c>
      <c r="D181" s="11">
        <f>SUM(D182)</f>
        <v>9329.9</v>
      </c>
    </row>
    <row r="182" spans="2:4" ht="93.75" customHeight="1">
      <c r="B182" s="18" t="s">
        <v>272</v>
      </c>
      <c r="C182" s="10" t="s">
        <v>268</v>
      </c>
      <c r="D182" s="11">
        <v>9329.9</v>
      </c>
    </row>
    <row r="183" spans="2:4" ht="63" customHeight="1">
      <c r="B183" s="18" t="s">
        <v>273</v>
      </c>
      <c r="C183" s="10" t="s">
        <v>269</v>
      </c>
      <c r="D183" s="11">
        <f>SUM(D184)</f>
        <v>579873.4</v>
      </c>
    </row>
    <row r="184" spans="2:4" ht="67.5" customHeight="1">
      <c r="B184" s="18" t="s">
        <v>274</v>
      </c>
      <c r="C184" s="10" t="s">
        <v>270</v>
      </c>
      <c r="D184" s="11">
        <v>579873.4</v>
      </c>
    </row>
    <row r="185" spans="2:4" ht="50.25" customHeight="1">
      <c r="B185" s="22" t="s">
        <v>392</v>
      </c>
      <c r="C185" s="10" t="s">
        <v>390</v>
      </c>
      <c r="D185" s="11">
        <f>SUM(D186)</f>
        <v>33654.8</v>
      </c>
    </row>
    <row r="186" spans="2:4" ht="49.5" customHeight="1">
      <c r="B186" s="22" t="s">
        <v>391</v>
      </c>
      <c r="C186" s="10" t="s">
        <v>389</v>
      </c>
      <c r="D186" s="11">
        <v>33654.8</v>
      </c>
    </row>
    <row r="187" spans="2:4" ht="49.5" customHeight="1">
      <c r="B187" s="18" t="s">
        <v>348</v>
      </c>
      <c r="C187" s="10" t="s">
        <v>346</v>
      </c>
      <c r="D187" s="11">
        <f>SUM(D188)</f>
        <v>435.3</v>
      </c>
    </row>
    <row r="188" spans="2:4" ht="48" customHeight="1">
      <c r="B188" s="18" t="s">
        <v>349</v>
      </c>
      <c r="C188" s="10" t="s">
        <v>347</v>
      </c>
      <c r="D188" s="11">
        <v>435.3</v>
      </c>
    </row>
    <row r="189" spans="2:4" ht="35.25" customHeight="1">
      <c r="B189" s="9" t="s">
        <v>260</v>
      </c>
      <c r="C189" s="10" t="s">
        <v>258</v>
      </c>
      <c r="D189" s="11">
        <f>SUM(D190)</f>
        <v>3456.4</v>
      </c>
    </row>
    <row r="190" spans="2:4" ht="30" customHeight="1">
      <c r="B190" s="9" t="s">
        <v>261</v>
      </c>
      <c r="C190" s="10" t="s">
        <v>259</v>
      </c>
      <c r="D190" s="11">
        <v>3456.4</v>
      </c>
    </row>
    <row r="191" spans="2:4" ht="18" customHeight="1">
      <c r="B191" s="30" t="s">
        <v>438</v>
      </c>
      <c r="C191" s="10" t="s">
        <v>437</v>
      </c>
      <c r="D191" s="11">
        <f>SUM(D192)</f>
        <v>202.9</v>
      </c>
    </row>
    <row r="192" spans="2:4" ht="18" customHeight="1">
      <c r="B192" s="30" t="s">
        <v>435</v>
      </c>
      <c r="C192" s="10" t="s">
        <v>436</v>
      </c>
      <c r="D192" s="11">
        <v>202.9</v>
      </c>
    </row>
    <row r="193" spans="2:4" ht="49.5" customHeight="1">
      <c r="B193" s="29" t="s">
        <v>431</v>
      </c>
      <c r="C193" s="10" t="s">
        <v>432</v>
      </c>
      <c r="D193" s="11">
        <f>SUM(D194)</f>
        <v>14944.4</v>
      </c>
    </row>
    <row r="194" spans="2:4" ht="48" customHeight="1">
      <c r="B194" s="9" t="s">
        <v>433</v>
      </c>
      <c r="C194" s="10" t="s">
        <v>434</v>
      </c>
      <c r="D194" s="11">
        <v>14944.4</v>
      </c>
    </row>
    <row r="195" spans="2:4" ht="18.75" customHeight="1">
      <c r="B195" s="9" t="s">
        <v>110</v>
      </c>
      <c r="C195" s="10" t="s">
        <v>218</v>
      </c>
      <c r="D195" s="11">
        <f>SUM(D196)</f>
        <v>141512.7</v>
      </c>
    </row>
    <row r="196" spans="2:4" ht="19.5" customHeight="1">
      <c r="B196" s="9" t="s">
        <v>111</v>
      </c>
      <c r="C196" s="10" t="s">
        <v>219</v>
      </c>
      <c r="D196" s="11">
        <v>141512.7</v>
      </c>
    </row>
    <row r="197" spans="2:4" ht="21.75" customHeight="1">
      <c r="B197" s="9" t="s">
        <v>189</v>
      </c>
      <c r="C197" s="10" t="s">
        <v>220</v>
      </c>
      <c r="D197" s="11">
        <f>SUM(D198,D200,D202,D204,D206)</f>
        <v>2072326.2999999998</v>
      </c>
    </row>
    <row r="198" spans="2:4" ht="34.5" customHeight="1">
      <c r="B198" s="9" t="s">
        <v>114</v>
      </c>
      <c r="C198" s="10" t="s">
        <v>221</v>
      </c>
      <c r="D198" s="11">
        <f>SUM(D199)</f>
        <v>1985082.4</v>
      </c>
    </row>
    <row r="199" spans="2:4" ht="31.5" customHeight="1">
      <c r="B199" s="9" t="s">
        <v>115</v>
      </c>
      <c r="C199" s="10" t="s">
        <v>222</v>
      </c>
      <c r="D199" s="11">
        <v>1985082.4</v>
      </c>
    </row>
    <row r="200" spans="2:4" ht="62.25" customHeight="1">
      <c r="B200" s="9" t="s">
        <v>188</v>
      </c>
      <c r="C200" s="10" t="s">
        <v>223</v>
      </c>
      <c r="D200" s="11">
        <f>SUM(D201)</f>
        <v>36442.8</v>
      </c>
    </row>
    <row r="201" spans="2:4" ht="64.5" customHeight="1">
      <c r="B201" s="9" t="s">
        <v>187</v>
      </c>
      <c r="C201" s="10" t="s">
        <v>224</v>
      </c>
      <c r="D201" s="11">
        <v>36442.8</v>
      </c>
    </row>
    <row r="202" spans="2:4" ht="49.5" customHeight="1">
      <c r="B202" s="9" t="s">
        <v>172</v>
      </c>
      <c r="C202" s="10" t="s">
        <v>225</v>
      </c>
      <c r="D202" s="11">
        <f>SUM(D203)</f>
        <v>43742.7</v>
      </c>
    </row>
    <row r="203" spans="2:4" ht="48.75" customHeight="1">
      <c r="B203" s="9" t="s">
        <v>171</v>
      </c>
      <c r="C203" s="10" t="s">
        <v>226</v>
      </c>
      <c r="D203" s="11">
        <v>43742.7</v>
      </c>
    </row>
    <row r="204" spans="2:4" ht="18" customHeight="1">
      <c r="B204" s="18" t="s">
        <v>439</v>
      </c>
      <c r="C204" s="10" t="s">
        <v>440</v>
      </c>
      <c r="D204" s="11">
        <f>SUM(D205)</f>
        <v>228</v>
      </c>
    </row>
    <row r="205" spans="2:4" ht="33" customHeight="1">
      <c r="B205" s="18" t="s">
        <v>441</v>
      </c>
      <c r="C205" s="10" t="s">
        <v>442</v>
      </c>
      <c r="D205" s="11">
        <v>228</v>
      </c>
    </row>
    <row r="206" spans="2:4" ht="33" customHeight="1">
      <c r="B206" s="9" t="s">
        <v>112</v>
      </c>
      <c r="C206" s="10" t="s">
        <v>227</v>
      </c>
      <c r="D206" s="11">
        <f>SUM(D207)</f>
        <v>6830.4</v>
      </c>
    </row>
    <row r="207" spans="2:4" ht="33" customHeight="1">
      <c r="B207" s="13" t="s">
        <v>113</v>
      </c>
      <c r="C207" s="10" t="s">
        <v>228</v>
      </c>
      <c r="D207" s="11">
        <v>6830.4</v>
      </c>
    </row>
    <row r="208" spans="2:4" ht="16.5" customHeight="1">
      <c r="B208" s="9" t="s">
        <v>116</v>
      </c>
      <c r="C208" s="10" t="s">
        <v>229</v>
      </c>
      <c r="D208" s="11">
        <f>SUM(D209+D211)</f>
        <v>554280.1</v>
      </c>
    </row>
    <row r="209" spans="2:4" ht="47.25" customHeight="1">
      <c r="B209" s="18" t="s">
        <v>352</v>
      </c>
      <c r="C209" s="10" t="s">
        <v>350</v>
      </c>
      <c r="D209" s="11">
        <f>SUM(D210)</f>
        <v>44053.6</v>
      </c>
    </row>
    <row r="210" spans="2:4" ht="46.5" customHeight="1">
      <c r="B210" s="18" t="s">
        <v>353</v>
      </c>
      <c r="C210" s="10" t="s">
        <v>351</v>
      </c>
      <c r="D210" s="11">
        <v>44053.6</v>
      </c>
    </row>
    <row r="211" spans="2:4" ht="16.5" customHeight="1">
      <c r="B211" s="9" t="s">
        <v>117</v>
      </c>
      <c r="C211" s="10" t="s">
        <v>230</v>
      </c>
      <c r="D211" s="11">
        <f>SUM(D212)</f>
        <v>510226.5</v>
      </c>
    </row>
    <row r="212" spans="2:4" ht="16.5" customHeight="1">
      <c r="B212" s="9" t="s">
        <v>118</v>
      </c>
      <c r="C212" s="10" t="s">
        <v>231</v>
      </c>
      <c r="D212" s="11">
        <v>510226.5</v>
      </c>
    </row>
    <row r="213" spans="2:4" ht="30" customHeight="1">
      <c r="B213" s="19" t="s">
        <v>275</v>
      </c>
      <c r="C213" s="10" t="s">
        <v>276</v>
      </c>
      <c r="D213" s="11">
        <f>SUM(D214)</f>
        <v>3228.1</v>
      </c>
    </row>
    <row r="214" spans="2:4" ht="32.25" customHeight="1">
      <c r="B214" s="18" t="s">
        <v>277</v>
      </c>
      <c r="C214" s="10" t="s">
        <v>278</v>
      </c>
      <c r="D214" s="11">
        <f>SUM(D215)</f>
        <v>3228.1</v>
      </c>
    </row>
    <row r="215" spans="2:4" ht="30.75" customHeight="1">
      <c r="B215" s="18" t="s">
        <v>279</v>
      </c>
      <c r="C215" s="10" t="s">
        <v>280</v>
      </c>
      <c r="D215" s="11">
        <v>3228.1</v>
      </c>
    </row>
    <row r="216" spans="2:4" ht="33.75" customHeight="1">
      <c r="B216" s="19" t="s">
        <v>281</v>
      </c>
      <c r="C216" s="10" t="s">
        <v>282</v>
      </c>
      <c r="D216" s="11">
        <f>SUM(D217)</f>
        <v>5000</v>
      </c>
    </row>
    <row r="217" spans="2:4" ht="33" customHeight="1">
      <c r="B217" s="18" t="s">
        <v>283</v>
      </c>
      <c r="C217" s="10" t="s">
        <v>284</v>
      </c>
      <c r="D217" s="11">
        <f>SUM(D218)</f>
        <v>5000</v>
      </c>
    </row>
    <row r="218" spans="2:4" ht="28.5" customHeight="1">
      <c r="B218" s="17" t="s">
        <v>285</v>
      </c>
      <c r="C218" s="10" t="s">
        <v>286</v>
      </c>
      <c r="D218" s="11">
        <v>5000</v>
      </c>
    </row>
    <row r="219" spans="2:4" ht="24" customHeight="1" hidden="1">
      <c r="B219" s="9" t="s">
        <v>119</v>
      </c>
      <c r="C219" s="10" t="s">
        <v>232</v>
      </c>
      <c r="D219" s="11">
        <f>SUM(D220)</f>
        <v>0</v>
      </c>
    </row>
    <row r="220" spans="2:4" ht="19.5" customHeight="1" hidden="1">
      <c r="B220" s="9" t="s">
        <v>120</v>
      </c>
      <c r="C220" s="10" t="s">
        <v>233</v>
      </c>
      <c r="D220" s="11">
        <f>SUM(D221)</f>
        <v>0</v>
      </c>
    </row>
    <row r="221" spans="2:4" ht="19.5" customHeight="1" hidden="1">
      <c r="B221" s="9" t="s">
        <v>120</v>
      </c>
      <c r="C221" s="10" t="s">
        <v>234</v>
      </c>
      <c r="D221" s="11"/>
    </row>
    <row r="222" spans="2:4" ht="90" customHeight="1" hidden="1">
      <c r="B222" s="9" t="s">
        <v>205</v>
      </c>
      <c r="C222" s="10" t="s">
        <v>197</v>
      </c>
      <c r="D222" s="11">
        <f>SUM(D223)</f>
        <v>0</v>
      </c>
    </row>
    <row r="223" spans="2:4" ht="41.25" customHeight="1" hidden="1">
      <c r="B223" s="9" t="s">
        <v>198</v>
      </c>
      <c r="C223" s="10" t="s">
        <v>199</v>
      </c>
      <c r="D223" s="11">
        <f>SUM(D224)</f>
        <v>0</v>
      </c>
    </row>
    <row r="224" spans="2:4" ht="40.5" customHeight="1" hidden="1">
      <c r="B224" s="15" t="s">
        <v>200</v>
      </c>
      <c r="C224" s="10" t="s">
        <v>201</v>
      </c>
      <c r="D224" s="11">
        <f>SUM(D225)</f>
        <v>0</v>
      </c>
    </row>
    <row r="225" spans="2:4" ht="17.25" customHeight="1" hidden="1">
      <c r="B225" s="9" t="s">
        <v>203</v>
      </c>
      <c r="C225" s="10" t="s">
        <v>202</v>
      </c>
      <c r="D225" s="11">
        <v>0</v>
      </c>
    </row>
    <row r="226" spans="2:4" ht="32.25" customHeight="1">
      <c r="B226" s="9" t="s">
        <v>121</v>
      </c>
      <c r="C226" s="10" t="s">
        <v>122</v>
      </c>
      <c r="D226" s="11">
        <f>SUM(D227)</f>
        <v>-14961.300000000001</v>
      </c>
    </row>
    <row r="227" spans="2:4" ht="34.5" customHeight="1">
      <c r="B227" s="31" t="s">
        <v>355</v>
      </c>
      <c r="C227" s="10" t="s">
        <v>354</v>
      </c>
      <c r="D227" s="11">
        <f>SUM(D228+D229)</f>
        <v>-14961.300000000001</v>
      </c>
    </row>
    <row r="228" spans="2:4" ht="34.5" customHeight="1">
      <c r="B228" s="30" t="s">
        <v>443</v>
      </c>
      <c r="C228" s="10" t="s">
        <v>444</v>
      </c>
      <c r="D228" s="11">
        <v>-213.1</v>
      </c>
    </row>
    <row r="229" spans="2:4" ht="31.5" customHeight="1">
      <c r="B229" s="29" t="s">
        <v>206</v>
      </c>
      <c r="C229" s="10" t="s">
        <v>235</v>
      </c>
      <c r="D229" s="11">
        <v>-14748.2</v>
      </c>
    </row>
  </sheetData>
  <sheetProtection/>
  <mergeCells count="5">
    <mergeCell ref="B5:D5"/>
    <mergeCell ref="C1:D1"/>
    <mergeCell ref="C3:D3"/>
    <mergeCell ref="C4:D4"/>
    <mergeCell ref="C2:D2"/>
  </mergeCells>
  <printOptions/>
  <pageMargins left="0.7086614173228347" right="0.2362204724409449" top="0.5511811023622047" bottom="0.35433070866141736" header="0.31496062992125984" footer="0.31496062992125984"/>
  <pageSetup fitToHeight="20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Заднепровская Виктория Сергеевна</cp:lastModifiedBy>
  <cp:lastPrinted>2022-05-04T05:53:14Z</cp:lastPrinted>
  <dcterms:created xsi:type="dcterms:W3CDTF">2012-04-16T03:38:18Z</dcterms:created>
  <dcterms:modified xsi:type="dcterms:W3CDTF">2022-05-26T06:20:05Z</dcterms:modified>
  <cp:category/>
  <cp:version/>
  <cp:contentType/>
  <cp:contentStatus/>
</cp:coreProperties>
</file>